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Xpserver\c\DATI SERVER\DOCUMENTI\DOCUMENTI SITO\AMMINISTRAZIONE TRASPARENTE\ANNO 2020\"/>
    </mc:Choice>
  </mc:AlternateContent>
  <bookViews>
    <workbookView xWindow="-240" yWindow="-75" windowWidth="17400" windowHeight="11430" tabRatio="955"/>
  </bookViews>
  <sheets>
    <sheet name="SP-Attivo" sheetId="45" r:id="rId1"/>
    <sheet name="SP-Passivo" sheetId="39" r:id="rId2"/>
  </sheets>
  <calcPr calcId="152511" fullPrecision="0"/>
</workbook>
</file>

<file path=xl/calcChain.xml><?xml version="1.0" encoding="utf-8"?>
<calcChain xmlns="http://schemas.openxmlformats.org/spreadsheetml/2006/main">
  <c r="F27" i="45" l="1"/>
  <c r="E27" i="45"/>
  <c r="F19" i="45" l="1"/>
  <c r="E53" i="39"/>
  <c r="F43" i="39"/>
  <c r="F27" i="39"/>
  <c r="E27" i="39"/>
  <c r="E9" i="39"/>
  <c r="F9" i="45"/>
  <c r="E9" i="45"/>
  <c r="F60" i="45"/>
  <c r="E60" i="45"/>
  <c r="F81" i="45"/>
  <c r="E96" i="45"/>
  <c r="F96" i="45"/>
  <c r="F9" i="39" l="1"/>
  <c r="F17" i="39" s="1"/>
  <c r="F53" i="39"/>
  <c r="F52" i="39" s="1"/>
  <c r="F58" i="39" s="1"/>
  <c r="F70" i="39"/>
  <c r="F84" i="45"/>
  <c r="F90" i="45" s="1"/>
  <c r="F66" i="45"/>
  <c r="F48" i="45"/>
  <c r="F22" i="45"/>
  <c r="F41" i="45" s="1"/>
  <c r="F72" i="45"/>
  <c r="E66" i="45"/>
  <c r="E62" i="45"/>
  <c r="F62" i="45"/>
  <c r="F44" i="45"/>
  <c r="F30" i="39"/>
  <c r="E17" i="39"/>
  <c r="F37" i="39"/>
  <c r="E43" i="39"/>
  <c r="E84" i="45"/>
  <c r="E90" i="45" s="1"/>
  <c r="E72" i="45"/>
  <c r="E48" i="45"/>
  <c r="E44" i="45"/>
  <c r="E30" i="39"/>
  <c r="E81" i="45"/>
  <c r="E22" i="45"/>
  <c r="E41" i="45" s="1"/>
  <c r="E52" i="39"/>
  <c r="E58" i="39" s="1"/>
  <c r="E70" i="39"/>
  <c r="E37" i="39"/>
  <c r="E19" i="45"/>
  <c r="F54" i="45" l="1"/>
  <c r="F56" i="45" s="1"/>
  <c r="F48" i="39"/>
  <c r="F60" i="39" s="1"/>
  <c r="E76" i="45"/>
  <c r="E91" i="45" s="1"/>
  <c r="F76" i="45"/>
  <c r="F91" i="45" s="1"/>
  <c r="E48" i="39"/>
  <c r="E60" i="39" s="1"/>
  <c r="E54" i="45"/>
  <c r="E56" i="45" s="1"/>
  <c r="F98" i="45" l="1"/>
  <c r="E98" i="45"/>
</calcChain>
</file>

<file path=xl/sharedStrings.xml><?xml version="1.0" encoding="utf-8"?>
<sst xmlns="http://schemas.openxmlformats.org/spreadsheetml/2006/main" count="215" uniqueCount="153">
  <si>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</si>
  <si>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</si>
  <si>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</si>
  <si>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</si>
  <si>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</si>
  <si>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</si>
  <si>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</si>
  <si>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</si>
  <si>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</si>
  <si>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</si>
  <si>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</si>
  <si>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</si>
  <si>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</si>
  <si>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</si>
  <si>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</si>
  <si>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</si>
  <si>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</si>
  <si>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</si>
  <si>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</si>
  <si>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</si>
  <si>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</si>
  <si>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</si>
  <si>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</si>
  <si>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</si>
  <si>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</si>
  <si>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</si>
  <si>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</si>
  <si>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</si>
  <si>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</si>
  <si>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</si>
  <si>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</si>
  <si>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</si>
  <si>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</si>
  <si>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</si>
  <si>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</si>
  <si>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</si>
  <si>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</si>
  <si>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</si>
  <si>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</si>
  <si>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</si>
  <si>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</si>
  <si>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</si>
  <si>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</si>
  <si>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</si>
  <si>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</si>
  <si>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</si>
  <si>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</si>
  <si>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</si>
  <si>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</si>
  <si>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</si>
  <si>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</si>
  <si>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</si>
  <si>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</si>
  <si>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</si>
  <si>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</si>
  <si>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</si>
  <si>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</si>
  <si>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</si>
  <si>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</si>
  <si>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</si>
  <si>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</si>
  <si>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</si>
  <si>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</si>
  <si>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</si>
  <si>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</si>
  <si>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</si>
  <si>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</si>
  <si>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</si>
  <si>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</si>
  <si>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</si>
  <si>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</si>
  <si>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</si>
  <si>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</si>
  <si>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</si>
  <si>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</si>
  <si>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</si>
  <si>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</si>
  <si>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</si>
  <si>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</si>
  <si>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</si>
  <si>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</si>
  <si>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</si>
  <si>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</si>
  <si>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</si>
  <si>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</si>
  <si>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</si>
  <si>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</si>
  <si>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</si>
  <si>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</si>
  <si>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</si>
  <si>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</si>
  <si>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</si>
  <si>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</si>
  <si>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</si>
  <si>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</si>
  <si>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</si>
  <si>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</si>
  <si>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</si>
  <si>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</si>
  <si>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</si>
  <si>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 xml:space="preserve">Riserve </t>
  </si>
  <si>
    <t>da risultato economico di esercizi precedenti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</si>
  <si>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</si>
  <si>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</si>
  <si>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</si>
  <si>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</si>
  <si>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</si>
  <si>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</si>
  <si>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</si>
  <si>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</si>
  <si>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</si>
  <si>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</si>
  <si>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</si>
  <si>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</si>
  <si>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</si>
  <si>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</si>
  <si>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</si>
  <si>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</si>
  <si>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</si>
  <si>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</si>
  <si>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</si>
  <si>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</si>
  <si>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</si>
  <si>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</si>
  <si>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</si>
  <si>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</si>
  <si>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</si>
  <si>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</si>
  <si>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</si>
  <si>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</si>
  <si>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</si>
  <si>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</si>
  <si>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</si>
  <si>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</si>
  <si>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</si>
  <si>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</si>
  <si>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</si>
  <si>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</si>
  <si>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</si>
  <si>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</si>
  <si>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</si>
  <si>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</si>
  <si>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</si>
  <si>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</si>
  <si>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</si>
  <si>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>Immobilizzazioni materiali</t>
  </si>
  <si>
    <t>Altre immobilizzazioni materiali</t>
  </si>
  <si>
    <t>Immobilizzazioni Finanziarie</t>
  </si>
  <si>
    <t>Crediti</t>
  </si>
  <si>
    <t>D) DEBITI</t>
  </si>
  <si>
    <t>riserve indisponibili per beni demaniali e patrimoniali indisponibili e per i beni culturali</t>
  </si>
  <si>
    <t>altre riserve indisponibili</t>
  </si>
  <si>
    <t>Comune di TORRE BERETTI E CASTELLARO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</si>
</sst>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€-2]\ * #,##0.00_-;\-[$€-2]\ * #,##0.00_-;_-[$€-2]\ * &quot;-&quot;??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sz val="26"/>
      <color indexed="17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0" applyFont="1" applyFill="1"/>
    <xf numFmtId="0" fontId="5" fillId="0" borderId="0" xfId="4" applyFont="1" applyFill="1"/>
    <xf numFmtId="0" fontId="5" fillId="0" borderId="1" xfId="4" applyFont="1" applyFill="1" applyBorder="1"/>
    <xf numFmtId="0" fontId="2" fillId="0" borderId="0" xfId="4" applyFont="1" applyFill="1"/>
    <xf numFmtId="0" fontId="2" fillId="0" borderId="0" xfId="4" applyFont="1" applyFill="1" applyAlignment="1">
      <alignment horizontal="right"/>
    </xf>
    <xf numFmtId="0" fontId="5" fillId="0" borderId="2" xfId="4" applyFont="1" applyFill="1" applyBorder="1"/>
    <xf numFmtId="0" fontId="5" fillId="0" borderId="3" xfId="4" applyFont="1" applyFill="1" applyBorder="1"/>
    <xf numFmtId="0" fontId="5" fillId="0" borderId="0" xfId="4" applyFont="1" applyFill="1" applyAlignment="1">
      <alignment horizontal="right"/>
    </xf>
    <xf numFmtId="4" fontId="5" fillId="0" borderId="4" xfId="4" applyNumberFormat="1" applyFont="1" applyFill="1" applyBorder="1" applyAlignment="1">
      <alignment horizontal="right"/>
    </xf>
    <xf numFmtId="4" fontId="6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0" fontId="5" fillId="0" borderId="7" xfId="4" applyFont="1" applyFill="1" applyBorder="1"/>
    <xf numFmtId="0" fontId="5" fillId="0" borderId="8" xfId="4" applyFont="1" applyFill="1" applyBorder="1"/>
    <xf numFmtId="4" fontId="5" fillId="0" borderId="6" xfId="4" applyNumberFormat="1" applyFont="1" applyFill="1" applyBorder="1" applyAlignment="1">
      <alignment horizontal="right"/>
    </xf>
    <xf numFmtId="0" fontId="8" fillId="0" borderId="4" xfId="4" applyFont="1" applyFill="1" applyBorder="1"/>
    <xf numFmtId="0" fontId="5" fillId="0" borderId="4" xfId="4" applyFont="1" applyFill="1" applyBorder="1"/>
    <xf numFmtId="0" fontId="5" fillId="0" borderId="4" xfId="4" applyFont="1" applyFill="1" applyBorder="1" applyAlignment="1">
      <alignment wrapText="1"/>
    </xf>
    <xf numFmtId="0" fontId="6" fillId="0" borderId="4" xfId="4" applyFont="1" applyFill="1" applyBorder="1" applyAlignment="1">
      <alignment horizontal="right"/>
    </xf>
    <xf numFmtId="0" fontId="7" fillId="0" borderId="4" xfId="4" applyFont="1" applyFill="1" applyBorder="1"/>
    <xf numFmtId="0" fontId="5" fillId="0" borderId="4" xfId="4" applyFont="1" applyFill="1" applyBorder="1" applyAlignment="1">
      <alignment horizontal="left"/>
    </xf>
    <xf numFmtId="0" fontId="1" fillId="0" borderId="0" xfId="0" applyFont="1" applyFill="1" applyBorder="1"/>
    <xf numFmtId="0" fontId="11" fillId="2" borderId="15" xfId="0" applyFont="1" applyFill="1" applyBorder="1" applyAlignment="1">
      <alignment horizontal="centerContinuous" vertical="center" wrapText="1"/>
    </xf>
    <xf numFmtId="0" fontId="11" fillId="2" borderId="14" xfId="0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5" fillId="0" borderId="9" xfId="4" applyFont="1" applyFill="1" applyBorder="1"/>
    <xf numFmtId="0" fontId="5" fillId="0" borderId="10" xfId="4" applyFont="1" applyFill="1" applyBorder="1"/>
    <xf numFmtId="0" fontId="5" fillId="0" borderId="11" xfId="4" applyFont="1" applyFill="1" applyBorder="1"/>
    <xf numFmtId="0" fontId="5" fillId="0" borderId="6" xfId="4" applyFont="1" applyFill="1" applyBorder="1"/>
    <xf numFmtId="4" fontId="5" fillId="0" borderId="12" xfId="4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0" fontId="2" fillId="0" borderId="11" xfId="4" applyFont="1" applyFill="1" applyBorder="1"/>
    <xf numFmtId="0" fontId="5" fillId="0" borderId="0" xfId="4" applyFont="1" applyFill="1" applyBorder="1"/>
    <xf numFmtId="0" fontId="2" fillId="0" borderId="0" xfId="4" applyFont="1" applyFill="1" applyAlignment="1">
      <alignment vertical="center"/>
    </xf>
    <xf numFmtId="0" fontId="5" fillId="0" borderId="9" xfId="4" applyFont="1" applyFill="1" applyBorder="1" applyAlignment="1">
      <alignment horizontal="right"/>
    </xf>
    <xf numFmtId="0" fontId="5" fillId="0" borderId="10" xfId="4" applyFont="1" applyFill="1" applyBorder="1" applyAlignment="1">
      <alignment horizontal="right"/>
    </xf>
    <xf numFmtId="0" fontId="6" fillId="0" borderId="6" xfId="4" applyFont="1" applyFill="1" applyBorder="1" applyAlignment="1">
      <alignment wrapText="1"/>
    </xf>
    <xf numFmtId="4" fontId="0" fillId="0" borderId="8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6" fillId="0" borderId="4" xfId="4" applyFont="1" applyFill="1" applyBorder="1" applyAlignment="1">
      <alignment wrapText="1"/>
    </xf>
    <xf numFmtId="4" fontId="5" fillId="0" borderId="3" xfId="4" applyNumberFormat="1" applyFont="1" applyFill="1" applyBorder="1" applyAlignment="1">
      <alignment horizontal="right" wrapText="1"/>
    </xf>
    <xf numFmtId="4" fontId="5" fillId="0" borderId="12" xfId="4" applyNumberFormat="1" applyFont="1" applyFill="1" applyBorder="1" applyAlignment="1">
      <alignment horizontal="right" wrapText="1"/>
    </xf>
    <xf numFmtId="0" fontId="6" fillId="0" borderId="4" xfId="4" applyFont="1" applyFill="1" applyBorder="1" applyAlignment="1">
      <alignment horizontal="right" wrapText="1"/>
    </xf>
    <xf numFmtId="4" fontId="6" fillId="0" borderId="13" xfId="2" applyNumberFormat="1" applyFont="1" applyFill="1" applyBorder="1" applyAlignment="1">
      <alignment horizontal="right"/>
    </xf>
    <xf numFmtId="0" fontId="6" fillId="0" borderId="4" xfId="4" applyFont="1" applyFill="1" applyBorder="1"/>
    <xf numFmtId="4" fontId="5" fillId="0" borderId="8" xfId="4" applyNumberFormat="1" applyFont="1" applyFill="1" applyBorder="1" applyAlignment="1">
      <alignment horizontal="right"/>
    </xf>
    <xf numFmtId="4" fontId="5" fillId="0" borderId="1" xfId="4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5" fillId="0" borderId="11" xfId="4" applyFont="1" applyFill="1" applyBorder="1" applyAlignment="1">
      <alignment horizontal="right" wrapText="1"/>
    </xf>
    <xf numFmtId="0" fontId="5" fillId="0" borderId="0" xfId="4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8" fillId="0" borderId="4" xfId="4" applyFont="1" applyFill="1" applyBorder="1" applyAlignment="1">
      <alignment wrapText="1"/>
    </xf>
    <xf numFmtId="0" fontId="5" fillId="0" borderId="0" xfId="4" applyFont="1" applyFill="1" applyBorder="1" applyAlignment="1">
      <alignment horizontal="left" wrapText="1"/>
    </xf>
    <xf numFmtId="20" fontId="5" fillId="0" borderId="0" xfId="4" applyNumberFormat="1" applyFont="1" applyFill="1" applyBorder="1" applyAlignment="1">
      <alignment horizontal="left" wrapText="1"/>
    </xf>
    <xf numFmtId="0" fontId="7" fillId="0" borderId="4" xfId="4" applyFont="1" applyFill="1" applyBorder="1" applyAlignment="1">
      <alignment wrapText="1"/>
    </xf>
    <xf numFmtId="0" fontId="5" fillId="0" borderId="11" xfId="4" quotePrefix="1" applyFont="1" applyFill="1" applyBorder="1" applyAlignment="1">
      <alignment horizontal="right" wrapText="1"/>
    </xf>
    <xf numFmtId="20" fontId="2" fillId="0" borderId="0" xfId="0" quotePrefix="1" applyNumberFormat="1" applyFont="1" applyFill="1" applyBorder="1" applyAlignment="1">
      <alignment horizontal="left" wrapText="1"/>
    </xf>
    <xf numFmtId="4" fontId="5" fillId="0" borderId="0" xfId="4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5" fillId="0" borderId="15" xfId="4" applyNumberFormat="1" applyFont="1" applyFill="1" applyBorder="1" applyAlignment="1">
      <alignment horizontal="right"/>
    </xf>
    <xf numFmtId="4" fontId="5" fillId="0" borderId="5" xfId="4" applyNumberFormat="1" applyFont="1" applyFill="1" applyBorder="1" applyAlignment="1">
      <alignment horizontal="right"/>
    </xf>
    <xf numFmtId="4" fontId="6" fillId="0" borderId="14" xfId="2" applyNumberFormat="1" applyFont="1" applyFill="1" applyBorder="1" applyAlignment="1">
      <alignment horizontal="right"/>
    </xf>
    <xf numFmtId="4" fontId="6" fillId="0" borderId="15" xfId="2" applyNumberFormat="1" applyFont="1" applyFill="1" applyBorder="1" applyAlignment="1">
      <alignment horizontal="right"/>
    </xf>
    <xf numFmtId="0" fontId="6" fillId="0" borderId="12" xfId="4" applyFont="1" applyFill="1" applyBorder="1" applyAlignment="1">
      <alignment horizontal="right"/>
    </xf>
    <xf numFmtId="0" fontId="5" fillId="0" borderId="7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0" fontId="6" fillId="0" borderId="0" xfId="4" applyFont="1" applyFill="1" applyBorder="1"/>
    <xf numFmtId="0" fontId="6" fillId="0" borderId="6" xfId="4" applyFont="1" applyFill="1" applyBorder="1"/>
    <xf numFmtId="0" fontId="5" fillId="0" borderId="0" xfId="4" applyFont="1" applyFill="1" applyBorder="1" applyAlignment="1">
      <alignment vertic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right"/>
    </xf>
    <xf numFmtId="4" fontId="6" fillId="0" borderId="5" xfId="4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/>
    <xf numFmtId="4" fontId="6" fillId="0" borderId="6" xfId="4" applyNumberFormat="1" applyFont="1" applyFill="1" applyBorder="1" applyAlignment="1">
      <alignment horizontal="right"/>
    </xf>
    <xf numFmtId="0" fontId="6" fillId="0" borderId="4" xfId="4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15" fontId="4" fillId="0" borderId="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8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104"/>
  <sheetViews>
    <sheetView showZeros="0" tabSelected="1" zoomScale="70" zoomScaleNormal="70" workbookViewId="0">
      <pane xSplit="6" ySplit="1" topLeftCell="G2" activePane="bottomRight" state="frozen"/>
      <selection activeCell="S12" sqref="S12"/>
      <selection pane="topRight" activeCell="S12" sqref="S12"/>
      <selection pane="bottomLeft" activeCell="S12" sqref="S12"/>
      <selection pane="bottomRight" activeCell="F5" sqref="F5:F6"/>
    </sheetView>
  </sheetViews>
  <sheetFormatPr defaultRowHeight="12.75" x14ac:dyDescent="0.2"/>
  <cols>
    <col min="1" max="1" width="2.7109375" style="5" bestFit="1" customWidth="1"/>
    <col min="2" max="2" width="5.42578125" style="4" customWidth="1"/>
    <col min="3" max="3" width="2" style="4" bestFit="1" customWidth="1"/>
    <col min="4" max="4" width="60" style="4" customWidth="1"/>
    <col min="5" max="6" width="20.7109375" style="4" customWidth="1"/>
    <col min="7" max="7" width="3.85546875" style="4" customWidth="1"/>
    <col min="8" max="16384" width="9.140625" style="4"/>
  </cols>
  <sheetData>
    <row r="1" spans="1:7" s="1" customFormat="1" ht="38.25" customHeight="1" x14ac:dyDescent="0.2">
      <c r="A1" s="22" t="s">
        <v>152</v>
      </c>
      <c r="B1" s="23"/>
      <c r="C1" s="23"/>
      <c r="D1" s="23"/>
      <c r="E1" s="23"/>
      <c r="F1" s="24"/>
      <c r="G1" s="21"/>
    </row>
    <row r="2" spans="1:7" ht="5.0999999999999996" customHeight="1" x14ac:dyDescent="0.2">
      <c r="B2" s="33"/>
      <c r="G2" s="30"/>
    </row>
    <row r="3" spans="1:7" ht="21" customHeight="1" x14ac:dyDescent="0.35">
      <c r="A3" s="87" t="s">
        <v>8</v>
      </c>
      <c r="B3" s="87"/>
      <c r="C3" s="87"/>
      <c r="D3" s="87"/>
      <c r="E3" s="87"/>
      <c r="F3" s="87"/>
    </row>
    <row r="4" spans="1:7" ht="5.0999999999999996" customHeight="1" x14ac:dyDescent="0.2">
      <c r="B4" s="33"/>
    </row>
    <row r="5" spans="1:7" ht="12.75" customHeight="1" x14ac:dyDescent="0.25">
      <c r="A5" s="34"/>
      <c r="B5" s="12"/>
      <c r="C5" s="13"/>
      <c r="D5" s="83" t="s">
        <v>9</v>
      </c>
      <c r="E5" s="85">
        <v>43830</v>
      </c>
      <c r="F5" s="85">
        <v>43465</v>
      </c>
    </row>
    <row r="6" spans="1:7" ht="15" x14ac:dyDescent="0.25">
      <c r="A6" s="35"/>
      <c r="B6" s="6"/>
      <c r="C6" s="7"/>
      <c r="D6" s="84"/>
      <c r="E6" s="86"/>
      <c r="F6" s="86"/>
    </row>
    <row r="7" spans="1:7" ht="30" x14ac:dyDescent="0.25">
      <c r="A7" s="34"/>
      <c r="B7" s="12"/>
      <c r="C7" s="13"/>
      <c r="D7" s="36" t="s">
        <v>10</v>
      </c>
      <c r="E7" s="37">
        <v>0</v>
      </c>
      <c r="F7" s="38">
        <v>0</v>
      </c>
    </row>
    <row r="8" spans="1:7" ht="15" x14ac:dyDescent="0.25">
      <c r="A8" s="39"/>
      <c r="B8" s="32"/>
      <c r="C8" s="3"/>
      <c r="D8" s="40"/>
      <c r="E8" s="41"/>
      <c r="F8" s="42"/>
    </row>
    <row r="9" spans="1:7" ht="15" x14ac:dyDescent="0.25">
      <c r="A9" s="39"/>
      <c r="B9" s="32"/>
      <c r="C9" s="3"/>
      <c r="D9" s="43" t="s">
        <v>11</v>
      </c>
      <c r="E9" s="44">
        <f>SUM(E7:E8)</f>
        <v>0</v>
      </c>
      <c r="F9" s="10">
        <f>SUM(F7:F8)</f>
        <v>0</v>
      </c>
    </row>
    <row r="10" spans="1:7" ht="15" x14ac:dyDescent="0.25">
      <c r="A10" s="39"/>
      <c r="B10" s="32"/>
      <c r="C10" s="3"/>
      <c r="D10" s="45" t="s">
        <v>12</v>
      </c>
      <c r="E10" s="46"/>
      <c r="F10" s="14"/>
    </row>
    <row r="11" spans="1:7" ht="15" x14ac:dyDescent="0.25">
      <c r="A11" s="39" t="s">
        <v>0</v>
      </c>
      <c r="B11" s="32"/>
      <c r="C11" s="3"/>
      <c r="D11" s="15" t="s">
        <v>13</v>
      </c>
      <c r="E11" s="47"/>
      <c r="F11" s="9"/>
    </row>
    <row r="12" spans="1:7" ht="15" x14ac:dyDescent="0.25">
      <c r="A12" s="39"/>
      <c r="B12" s="32">
        <v>1</v>
      </c>
      <c r="C12" s="3"/>
      <c r="D12" s="16" t="s">
        <v>14</v>
      </c>
      <c r="E12" s="48">
        <v>0</v>
      </c>
      <c r="F12" s="49">
        <v>0</v>
      </c>
    </row>
    <row r="13" spans="1:7" ht="15" x14ac:dyDescent="0.25">
      <c r="A13" s="39"/>
      <c r="B13" s="32">
        <v>2</v>
      </c>
      <c r="C13" s="3"/>
      <c r="D13" s="16" t="s">
        <v>15</v>
      </c>
      <c r="E13" s="48">
        <v>0</v>
      </c>
      <c r="F13" s="49">
        <v>0</v>
      </c>
    </row>
    <row r="14" spans="1:7" ht="15" x14ac:dyDescent="0.25">
      <c r="A14" s="39"/>
      <c r="B14" s="32">
        <v>3</v>
      </c>
      <c r="C14" s="3"/>
      <c r="D14" s="16" t="s">
        <v>16</v>
      </c>
      <c r="E14" s="48">
        <v>2265.9499999999998</v>
      </c>
      <c r="F14" s="49">
        <v>0</v>
      </c>
    </row>
    <row r="15" spans="1:7" ht="15" x14ac:dyDescent="0.25">
      <c r="A15" s="39"/>
      <c r="B15" s="32">
        <v>4</v>
      </c>
      <c r="C15" s="3"/>
      <c r="D15" s="16" t="s">
        <v>17</v>
      </c>
      <c r="E15" s="48">
        <v>0</v>
      </c>
      <c r="F15" s="49">
        <v>0</v>
      </c>
    </row>
    <row r="16" spans="1:7" ht="15" x14ac:dyDescent="0.25">
      <c r="A16" s="39"/>
      <c r="B16" s="32">
        <v>5</v>
      </c>
      <c r="C16" s="3"/>
      <c r="D16" s="16" t="s">
        <v>18</v>
      </c>
      <c r="E16" s="48">
        <v>0</v>
      </c>
      <c r="F16" s="49">
        <v>0</v>
      </c>
    </row>
    <row r="17" spans="1:6" ht="15" x14ac:dyDescent="0.25">
      <c r="A17" s="39"/>
      <c r="B17" s="32">
        <v>6</v>
      </c>
      <c r="C17" s="3"/>
      <c r="D17" s="16" t="s">
        <v>19</v>
      </c>
      <c r="E17" s="48">
        <v>0</v>
      </c>
      <c r="F17" s="49">
        <v>0</v>
      </c>
    </row>
    <row r="18" spans="1:6" ht="15" x14ac:dyDescent="0.25">
      <c r="A18" s="39"/>
      <c r="B18" s="32">
        <v>9</v>
      </c>
      <c r="C18" s="3"/>
      <c r="D18" s="17" t="s">
        <v>20</v>
      </c>
      <c r="E18" s="50">
        <v>3015.32</v>
      </c>
      <c r="F18" s="51">
        <v>3117.37</v>
      </c>
    </row>
    <row r="19" spans="1:6" ht="15" x14ac:dyDescent="0.25">
      <c r="A19" s="39"/>
      <c r="B19" s="32"/>
      <c r="C19" s="3"/>
      <c r="D19" s="18" t="s">
        <v>21</v>
      </c>
      <c r="E19" s="44">
        <f>SUM(E12:E18)</f>
        <v>5281.27</v>
      </c>
      <c r="F19" s="10">
        <f>SUM(F12:F18)</f>
        <v>3117.37</v>
      </c>
    </row>
    <row r="20" spans="1:6" ht="15" x14ac:dyDescent="0.25">
      <c r="A20" s="39"/>
      <c r="B20" s="32"/>
      <c r="C20" s="3"/>
      <c r="D20" s="40"/>
      <c r="E20" s="46"/>
      <c r="F20" s="14"/>
    </row>
    <row r="21" spans="1:6" ht="15" x14ac:dyDescent="0.25">
      <c r="A21" s="52"/>
      <c r="B21" s="53"/>
      <c r="C21" s="54"/>
      <c r="D21" s="55" t="s">
        <v>145</v>
      </c>
      <c r="E21" s="47"/>
      <c r="F21" s="9"/>
    </row>
    <row r="22" spans="1:6" ht="15" x14ac:dyDescent="0.25">
      <c r="A22" s="52" t="s">
        <v>22</v>
      </c>
      <c r="B22" s="56">
        <v>1</v>
      </c>
      <c r="C22" s="54"/>
      <c r="D22" s="17" t="s">
        <v>23</v>
      </c>
      <c r="E22" s="47">
        <f>SUM(E23:E26)</f>
        <v>1003369.96</v>
      </c>
      <c r="F22" s="9">
        <f>SUM(F23:F26)</f>
        <v>861945.53</v>
      </c>
    </row>
    <row r="23" spans="1:6" ht="15" x14ac:dyDescent="0.25">
      <c r="A23" s="52"/>
      <c r="B23" s="57" t="s">
        <v>24</v>
      </c>
      <c r="C23" s="54"/>
      <c r="D23" s="17" t="s">
        <v>25</v>
      </c>
      <c r="E23" s="48">
        <v>0</v>
      </c>
      <c r="F23" s="49">
        <v>0</v>
      </c>
    </row>
    <row r="24" spans="1:6" ht="15" x14ac:dyDescent="0.25">
      <c r="A24" s="52"/>
      <c r="B24" s="57" t="s">
        <v>26</v>
      </c>
      <c r="C24" s="54"/>
      <c r="D24" s="17" t="s">
        <v>27</v>
      </c>
      <c r="E24" s="48">
        <v>0</v>
      </c>
      <c r="F24" s="49">
        <v>0</v>
      </c>
    </row>
    <row r="25" spans="1:6" ht="15" x14ac:dyDescent="0.25">
      <c r="A25" s="52"/>
      <c r="B25" s="57" t="s">
        <v>28</v>
      </c>
      <c r="C25" s="54"/>
      <c r="D25" s="17" t="s">
        <v>29</v>
      </c>
      <c r="E25" s="48">
        <v>1002014.34</v>
      </c>
      <c r="F25" s="49">
        <v>860534.21</v>
      </c>
    </row>
    <row r="26" spans="1:6" ht="15" x14ac:dyDescent="0.25">
      <c r="A26" s="52"/>
      <c r="B26" s="57" t="s">
        <v>30</v>
      </c>
      <c r="C26" s="54"/>
      <c r="D26" s="17" t="s">
        <v>31</v>
      </c>
      <c r="E26" s="48">
        <v>1355.62</v>
      </c>
      <c r="F26" s="49">
        <v>1411.32</v>
      </c>
    </row>
    <row r="27" spans="1:6" ht="15" x14ac:dyDescent="0.25">
      <c r="A27" s="52" t="s">
        <v>32</v>
      </c>
      <c r="B27" s="56">
        <v>2</v>
      </c>
      <c r="C27" s="54"/>
      <c r="D27" s="17" t="s">
        <v>146</v>
      </c>
      <c r="E27" s="47">
        <f>E28+E30+E32+E34+E35+E36+E37+E38+E39</f>
        <v>1038701.14</v>
      </c>
      <c r="F27" s="47">
        <f>F28+F30+F32+F34+F35+F36+F37+F38+F39</f>
        <v>966277.97</v>
      </c>
    </row>
    <row r="28" spans="1:6" ht="15" x14ac:dyDescent="0.25">
      <c r="A28" s="52"/>
      <c r="B28" s="57" t="s">
        <v>33</v>
      </c>
      <c r="C28" s="54"/>
      <c r="D28" s="17" t="s">
        <v>34</v>
      </c>
      <c r="E28" s="48">
        <v>51813.11</v>
      </c>
      <c r="F28" s="49">
        <v>51813.11</v>
      </c>
    </row>
    <row r="29" spans="1:6" ht="15" x14ac:dyDescent="0.25">
      <c r="A29" s="52"/>
      <c r="B29" s="56"/>
      <c r="C29" s="54" t="s">
        <v>1</v>
      </c>
      <c r="D29" s="58" t="s">
        <v>35</v>
      </c>
      <c r="E29" s="48">
        <v>0</v>
      </c>
      <c r="F29" s="49">
        <v>0</v>
      </c>
    </row>
    <row r="30" spans="1:6" ht="15" x14ac:dyDescent="0.25">
      <c r="A30" s="52"/>
      <c r="B30" s="57" t="s">
        <v>36</v>
      </c>
      <c r="C30" s="54"/>
      <c r="D30" s="17" t="s">
        <v>27</v>
      </c>
      <c r="E30" s="48">
        <v>863646.17</v>
      </c>
      <c r="F30" s="49">
        <v>789988.56</v>
      </c>
    </row>
    <row r="31" spans="1:6" ht="15" x14ac:dyDescent="0.25">
      <c r="A31" s="52"/>
      <c r="B31" s="56"/>
      <c r="C31" s="54" t="s">
        <v>1</v>
      </c>
      <c r="D31" s="58" t="s">
        <v>35</v>
      </c>
      <c r="E31" s="48">
        <v>0</v>
      </c>
      <c r="F31" s="49">
        <v>0</v>
      </c>
    </row>
    <row r="32" spans="1:6" ht="15" x14ac:dyDescent="0.25">
      <c r="A32" s="52"/>
      <c r="B32" s="57" t="s">
        <v>37</v>
      </c>
      <c r="C32" s="54"/>
      <c r="D32" s="17" t="s">
        <v>38</v>
      </c>
      <c r="E32" s="48">
        <v>0</v>
      </c>
      <c r="F32" s="49">
        <v>0</v>
      </c>
    </row>
    <row r="33" spans="1:6" ht="15" x14ac:dyDescent="0.25">
      <c r="A33" s="52"/>
      <c r="B33" s="56"/>
      <c r="C33" s="54" t="s">
        <v>1</v>
      </c>
      <c r="D33" s="58" t="s">
        <v>35</v>
      </c>
      <c r="E33" s="48">
        <v>0</v>
      </c>
      <c r="F33" s="49">
        <v>0</v>
      </c>
    </row>
    <row r="34" spans="1:6" ht="15" x14ac:dyDescent="0.25">
      <c r="A34" s="52"/>
      <c r="B34" s="57" t="s">
        <v>39</v>
      </c>
      <c r="C34" s="54"/>
      <c r="D34" s="17" t="s">
        <v>40</v>
      </c>
      <c r="E34" s="48">
        <v>36052.769999999997</v>
      </c>
      <c r="F34" s="49">
        <v>40161.61</v>
      </c>
    </row>
    <row r="35" spans="1:6" ht="15" x14ac:dyDescent="0.25">
      <c r="A35" s="59"/>
      <c r="B35" s="57" t="s">
        <v>41</v>
      </c>
      <c r="C35" s="54"/>
      <c r="D35" s="17" t="s">
        <v>42</v>
      </c>
      <c r="E35" s="48">
        <v>0</v>
      </c>
      <c r="F35" s="49">
        <v>0</v>
      </c>
    </row>
    <row r="36" spans="1:6" ht="15" x14ac:dyDescent="0.25">
      <c r="A36" s="59"/>
      <c r="B36" s="57" t="s">
        <v>43</v>
      </c>
      <c r="C36" s="54"/>
      <c r="D36" s="17" t="s">
        <v>44</v>
      </c>
      <c r="E36" s="48">
        <v>2987.25</v>
      </c>
      <c r="F36" s="49">
        <v>1088.8499999999999</v>
      </c>
    </row>
    <row r="37" spans="1:6" ht="15" x14ac:dyDescent="0.25">
      <c r="A37" s="59"/>
      <c r="B37" s="57" t="s">
        <v>45</v>
      </c>
      <c r="C37" s="54"/>
      <c r="D37" s="17" t="s">
        <v>46</v>
      </c>
      <c r="E37" s="48">
        <v>0</v>
      </c>
      <c r="F37" s="49">
        <v>0</v>
      </c>
    </row>
    <row r="38" spans="1:6" ht="15" x14ac:dyDescent="0.25">
      <c r="A38" s="59"/>
      <c r="B38" s="57" t="s">
        <v>47</v>
      </c>
      <c r="C38" s="54"/>
      <c r="D38" s="17" t="s">
        <v>29</v>
      </c>
      <c r="E38" s="48">
        <v>0</v>
      </c>
      <c r="F38" s="49">
        <v>0</v>
      </c>
    </row>
    <row r="39" spans="1:6" ht="15" x14ac:dyDescent="0.25">
      <c r="A39" s="59"/>
      <c r="B39" s="60" t="s">
        <v>48</v>
      </c>
      <c r="C39" s="54"/>
      <c r="D39" s="17" t="s">
        <v>49</v>
      </c>
      <c r="E39" s="48">
        <v>84201.84</v>
      </c>
      <c r="F39" s="49">
        <v>83225.84</v>
      </c>
    </row>
    <row r="40" spans="1:6" ht="15" x14ac:dyDescent="0.25">
      <c r="A40" s="52"/>
      <c r="B40" s="56">
        <v>3</v>
      </c>
      <c r="C40" s="54"/>
      <c r="D40" s="17" t="s">
        <v>19</v>
      </c>
      <c r="E40" s="50">
        <v>110095.13</v>
      </c>
      <c r="F40" s="51">
        <v>212349.49</v>
      </c>
    </row>
    <row r="41" spans="1:6" ht="15" x14ac:dyDescent="0.25">
      <c r="A41" s="52"/>
      <c r="B41" s="53"/>
      <c r="C41" s="54"/>
      <c r="D41" s="18" t="s">
        <v>50</v>
      </c>
      <c r="E41" s="44">
        <f>E22+E27+E40</f>
        <v>2152166.23</v>
      </c>
      <c r="F41" s="10">
        <f>F22+F27+F40</f>
        <v>2040572.99</v>
      </c>
    </row>
    <row r="42" spans="1:6" ht="15" x14ac:dyDescent="0.25">
      <c r="A42" s="52"/>
      <c r="B42" s="53"/>
      <c r="C42" s="54"/>
      <c r="D42" s="17"/>
      <c r="E42" s="61"/>
      <c r="F42" s="14"/>
    </row>
    <row r="43" spans="1:6" ht="15" x14ac:dyDescent="0.25">
      <c r="A43" s="39" t="s">
        <v>51</v>
      </c>
      <c r="B43" s="32"/>
      <c r="C43" s="3"/>
      <c r="D43" s="55" t="s">
        <v>147</v>
      </c>
      <c r="E43" s="61"/>
      <c r="F43" s="9"/>
    </row>
    <row r="44" spans="1:6" ht="15" x14ac:dyDescent="0.25">
      <c r="A44" s="39"/>
      <c r="B44" s="32">
        <v>1</v>
      </c>
      <c r="C44" s="3"/>
      <c r="D44" s="17" t="s">
        <v>52</v>
      </c>
      <c r="E44" s="61">
        <f>SUM(E45:E47)</f>
        <v>197973.51</v>
      </c>
      <c r="F44" s="9">
        <f>SUM(F45:F47)</f>
        <v>197528.58</v>
      </c>
    </row>
    <row r="45" spans="1:6" ht="15" x14ac:dyDescent="0.25">
      <c r="A45" s="39"/>
      <c r="B45" s="32"/>
      <c r="C45" s="3" t="s">
        <v>1</v>
      </c>
      <c r="D45" s="19" t="s">
        <v>53</v>
      </c>
      <c r="E45" s="62">
        <v>0</v>
      </c>
      <c r="F45" s="49">
        <v>0</v>
      </c>
    </row>
    <row r="46" spans="1:6" ht="15" x14ac:dyDescent="0.25">
      <c r="A46" s="39"/>
      <c r="B46" s="32"/>
      <c r="C46" s="3" t="s">
        <v>2</v>
      </c>
      <c r="D46" s="58" t="s">
        <v>54</v>
      </c>
      <c r="E46" s="62">
        <v>0</v>
      </c>
      <c r="F46" s="49">
        <v>0</v>
      </c>
    </row>
    <row r="47" spans="1:6" ht="15" x14ac:dyDescent="0.25">
      <c r="A47" s="39"/>
      <c r="B47" s="32"/>
      <c r="C47" s="3" t="s">
        <v>3</v>
      </c>
      <c r="D47" s="58" t="s">
        <v>55</v>
      </c>
      <c r="E47" s="62">
        <v>197973.51</v>
      </c>
      <c r="F47" s="49">
        <v>197528.58</v>
      </c>
    </row>
    <row r="48" spans="1:6" ht="15" x14ac:dyDescent="0.25">
      <c r="A48" s="39"/>
      <c r="B48" s="32">
        <v>2</v>
      </c>
      <c r="C48" s="3"/>
      <c r="D48" s="17" t="s">
        <v>56</v>
      </c>
      <c r="E48" s="61">
        <f>SUM(E49:E52)</f>
        <v>0</v>
      </c>
      <c r="F48" s="9">
        <f>SUM(F49:F52)</f>
        <v>0</v>
      </c>
    </row>
    <row r="49" spans="1:7" ht="15" x14ac:dyDescent="0.25">
      <c r="A49" s="39"/>
      <c r="B49" s="32"/>
      <c r="C49" s="3" t="s">
        <v>1</v>
      </c>
      <c r="D49" s="17" t="s">
        <v>57</v>
      </c>
      <c r="E49" s="62">
        <v>0</v>
      </c>
      <c r="F49" s="49">
        <v>0</v>
      </c>
    </row>
    <row r="50" spans="1:7" ht="15" x14ac:dyDescent="0.25">
      <c r="A50" s="39"/>
      <c r="B50" s="32"/>
      <c r="C50" s="3" t="s">
        <v>2</v>
      </c>
      <c r="D50" s="19" t="s">
        <v>53</v>
      </c>
      <c r="E50" s="62">
        <v>0</v>
      </c>
      <c r="F50" s="49">
        <v>0</v>
      </c>
    </row>
    <row r="51" spans="1:7" ht="15" x14ac:dyDescent="0.25">
      <c r="A51" s="39"/>
      <c r="B51" s="32"/>
      <c r="C51" s="3" t="s">
        <v>3</v>
      </c>
      <c r="D51" s="58" t="s">
        <v>58</v>
      </c>
      <c r="E51" s="62">
        <v>0</v>
      </c>
      <c r="F51" s="49">
        <v>0</v>
      </c>
    </row>
    <row r="52" spans="1:7" ht="15" x14ac:dyDescent="0.25">
      <c r="A52" s="39"/>
      <c r="B52" s="32"/>
      <c r="C52" s="3" t="s">
        <v>5</v>
      </c>
      <c r="D52" s="58" t="s">
        <v>59</v>
      </c>
      <c r="E52" s="62">
        <v>0</v>
      </c>
      <c r="F52" s="49">
        <v>0</v>
      </c>
    </row>
    <row r="53" spans="1:7" ht="15" x14ac:dyDescent="0.25">
      <c r="A53" s="39"/>
      <c r="B53" s="32">
        <v>3</v>
      </c>
      <c r="C53" s="3"/>
      <c r="D53" s="17" t="s">
        <v>60</v>
      </c>
      <c r="E53" s="62">
        <v>0</v>
      </c>
      <c r="F53" s="51">
        <v>0</v>
      </c>
    </row>
    <row r="54" spans="1:7" ht="15" x14ac:dyDescent="0.25">
      <c r="A54" s="39"/>
      <c r="B54" s="32"/>
      <c r="C54" s="3"/>
      <c r="D54" s="18" t="s">
        <v>61</v>
      </c>
      <c r="E54" s="10">
        <f>E44+E48+E53</f>
        <v>197973.51</v>
      </c>
      <c r="F54" s="11">
        <f>F44+F48+F53</f>
        <v>197528.58</v>
      </c>
      <c r="G54" s="31"/>
    </row>
    <row r="55" spans="1:7" ht="15" x14ac:dyDescent="0.25">
      <c r="A55" s="39"/>
      <c r="B55" s="32"/>
      <c r="C55" s="3"/>
      <c r="D55" s="18"/>
      <c r="E55" s="63"/>
      <c r="F55" s="64"/>
    </row>
    <row r="56" spans="1:7" ht="15" x14ac:dyDescent="0.25">
      <c r="A56" s="39"/>
      <c r="B56" s="32"/>
      <c r="C56" s="3"/>
      <c r="D56" s="18" t="s">
        <v>62</v>
      </c>
      <c r="E56" s="10">
        <f>E19+E41+E54</f>
        <v>2355421.0099999998</v>
      </c>
      <c r="F56" s="10">
        <f>F19+F41+F54</f>
        <v>2241218.94</v>
      </c>
    </row>
    <row r="57" spans="1:7" ht="15" x14ac:dyDescent="0.25">
      <c r="A57" s="39"/>
      <c r="B57" s="32"/>
      <c r="C57" s="3"/>
      <c r="D57" s="16"/>
      <c r="E57" s="61"/>
      <c r="F57" s="9"/>
    </row>
    <row r="58" spans="1:7" ht="15" x14ac:dyDescent="0.25">
      <c r="A58" s="39"/>
      <c r="B58" s="32"/>
      <c r="C58" s="3"/>
      <c r="D58" s="45" t="s">
        <v>63</v>
      </c>
      <c r="E58" s="61"/>
      <c r="F58" s="9"/>
    </row>
    <row r="59" spans="1:7" ht="15" x14ac:dyDescent="0.25">
      <c r="A59" s="39" t="s">
        <v>0</v>
      </c>
      <c r="B59" s="32"/>
      <c r="C59" s="3"/>
      <c r="D59" s="15" t="s">
        <v>64</v>
      </c>
      <c r="E59" s="62">
        <v>0</v>
      </c>
      <c r="F59" s="51">
        <v>0</v>
      </c>
    </row>
    <row r="60" spans="1:7" ht="15" x14ac:dyDescent="0.25">
      <c r="A60" s="39"/>
      <c r="B60" s="32"/>
      <c r="C60" s="3"/>
      <c r="D60" s="18" t="s">
        <v>65</v>
      </c>
      <c r="E60" s="65">
        <f>E59</f>
        <v>0</v>
      </c>
      <c r="F60" s="10">
        <f>F59</f>
        <v>0</v>
      </c>
    </row>
    <row r="61" spans="1:7" ht="15" x14ac:dyDescent="0.25">
      <c r="A61" s="39" t="s">
        <v>22</v>
      </c>
      <c r="B61" s="32"/>
      <c r="C61" s="3"/>
      <c r="D61" s="15" t="s">
        <v>148</v>
      </c>
      <c r="E61" s="61"/>
      <c r="F61" s="14"/>
    </row>
    <row r="62" spans="1:7" ht="15" x14ac:dyDescent="0.25">
      <c r="A62" s="39"/>
      <c r="B62" s="32">
        <v>1</v>
      </c>
      <c r="C62" s="3"/>
      <c r="D62" s="16" t="s">
        <v>66</v>
      </c>
      <c r="E62" s="61">
        <f>SUM(E63:E65)</f>
        <v>33861.269999999997</v>
      </c>
      <c r="F62" s="9">
        <f>SUM(F63:F65)</f>
        <v>43700.639999999999</v>
      </c>
    </row>
    <row r="63" spans="1:7" ht="15" x14ac:dyDescent="0.25">
      <c r="A63" s="39"/>
      <c r="B63" s="32"/>
      <c r="C63" s="3" t="s">
        <v>1</v>
      </c>
      <c r="D63" s="19" t="s">
        <v>67</v>
      </c>
      <c r="E63" s="62">
        <v>0</v>
      </c>
      <c r="F63" s="49">
        <v>0</v>
      </c>
    </row>
    <row r="64" spans="1:7" ht="15" x14ac:dyDescent="0.25">
      <c r="A64" s="39"/>
      <c r="B64" s="32"/>
      <c r="C64" s="3" t="s">
        <v>2</v>
      </c>
      <c r="D64" s="19" t="s">
        <v>68</v>
      </c>
      <c r="E64" s="62">
        <v>33861.269999999997</v>
      </c>
      <c r="F64" s="49">
        <v>43700.639999999999</v>
      </c>
    </row>
    <row r="65" spans="1:6" ht="15" x14ac:dyDescent="0.25">
      <c r="A65" s="39"/>
      <c r="B65" s="32"/>
      <c r="C65" s="3" t="s">
        <v>3</v>
      </c>
      <c r="D65" s="19" t="s">
        <v>69</v>
      </c>
      <c r="E65" s="62">
        <v>0</v>
      </c>
      <c r="F65" s="49">
        <v>0</v>
      </c>
    </row>
    <row r="66" spans="1:6" ht="15" x14ac:dyDescent="0.25">
      <c r="A66" s="39"/>
      <c r="B66" s="32">
        <v>2</v>
      </c>
      <c r="C66" s="3"/>
      <c r="D66" s="16" t="s">
        <v>70</v>
      </c>
      <c r="E66" s="61">
        <f>SUM(E67:E70)</f>
        <v>90597.43</v>
      </c>
      <c r="F66" s="9">
        <f>SUM(F67:F70)</f>
        <v>32222.880000000001</v>
      </c>
    </row>
    <row r="67" spans="1:6" ht="15" x14ac:dyDescent="0.25">
      <c r="A67" s="39"/>
      <c r="B67" s="32"/>
      <c r="C67" s="3" t="s">
        <v>1</v>
      </c>
      <c r="D67" s="19" t="s">
        <v>71</v>
      </c>
      <c r="E67" s="62">
        <v>87348.72</v>
      </c>
      <c r="F67" s="49">
        <v>32176.880000000001</v>
      </c>
    </row>
    <row r="68" spans="1:6" ht="15" x14ac:dyDescent="0.25">
      <c r="A68" s="39"/>
      <c r="B68" s="32"/>
      <c r="C68" s="3" t="s">
        <v>2</v>
      </c>
      <c r="D68" s="19" t="s">
        <v>53</v>
      </c>
      <c r="E68" s="62">
        <v>0</v>
      </c>
      <c r="F68" s="49">
        <v>0</v>
      </c>
    </row>
    <row r="69" spans="1:6" ht="15" x14ac:dyDescent="0.25">
      <c r="A69" s="39"/>
      <c r="B69" s="32"/>
      <c r="C69" s="3" t="s">
        <v>3</v>
      </c>
      <c r="D69" s="58" t="s">
        <v>54</v>
      </c>
      <c r="E69" s="62">
        <v>0</v>
      </c>
      <c r="F69" s="49">
        <v>0</v>
      </c>
    </row>
    <row r="70" spans="1:6" ht="15" x14ac:dyDescent="0.25">
      <c r="A70" s="39"/>
      <c r="B70" s="32"/>
      <c r="C70" s="3" t="s">
        <v>5</v>
      </c>
      <c r="D70" s="19" t="s">
        <v>72</v>
      </c>
      <c r="E70" s="62">
        <v>3248.71</v>
      </c>
      <c r="F70" s="49">
        <v>46</v>
      </c>
    </row>
    <row r="71" spans="1:6" ht="15" x14ac:dyDescent="0.25">
      <c r="A71" s="39"/>
      <c r="B71" s="32">
        <v>3</v>
      </c>
      <c r="C71" s="3"/>
      <c r="D71" s="16" t="s">
        <v>73</v>
      </c>
      <c r="E71" s="62">
        <v>35782.720000000001</v>
      </c>
      <c r="F71" s="49">
        <v>55776.45</v>
      </c>
    </row>
    <row r="72" spans="1:6" ht="15" x14ac:dyDescent="0.25">
      <c r="A72" s="39"/>
      <c r="B72" s="32">
        <v>4</v>
      </c>
      <c r="C72" s="3"/>
      <c r="D72" s="17" t="s">
        <v>74</v>
      </c>
      <c r="E72" s="61">
        <f>SUM(E73:E75)</f>
        <v>161780.4</v>
      </c>
      <c r="F72" s="9">
        <f>SUM(F73:F75)</f>
        <v>70790.09</v>
      </c>
    </row>
    <row r="73" spans="1:6" ht="15" x14ac:dyDescent="0.25">
      <c r="A73" s="39"/>
      <c r="B73" s="32"/>
      <c r="C73" s="3" t="s">
        <v>1</v>
      </c>
      <c r="D73" s="19" t="s">
        <v>75</v>
      </c>
      <c r="E73" s="62">
        <v>0</v>
      </c>
      <c r="F73" s="49">
        <v>0</v>
      </c>
    </row>
    <row r="74" spans="1:6" ht="15" x14ac:dyDescent="0.25">
      <c r="A74" s="39"/>
      <c r="B74" s="32"/>
      <c r="C74" s="3" t="s">
        <v>2</v>
      </c>
      <c r="D74" s="19" t="s">
        <v>76</v>
      </c>
      <c r="E74" s="62">
        <v>20</v>
      </c>
      <c r="F74" s="49">
        <v>20</v>
      </c>
    </row>
    <row r="75" spans="1:6" ht="15" x14ac:dyDescent="0.25">
      <c r="A75" s="39"/>
      <c r="B75" s="32"/>
      <c r="C75" s="3" t="s">
        <v>3</v>
      </c>
      <c r="D75" s="58" t="s">
        <v>77</v>
      </c>
      <c r="E75" s="62">
        <v>161760.4</v>
      </c>
      <c r="F75" s="51">
        <v>70770.09</v>
      </c>
    </row>
    <row r="76" spans="1:6" ht="15" x14ac:dyDescent="0.25">
      <c r="A76" s="39"/>
      <c r="B76" s="32"/>
      <c r="C76" s="3"/>
      <c r="D76" s="18" t="s">
        <v>78</v>
      </c>
      <c r="E76" s="65">
        <f>E62+E66+E71+E72</f>
        <v>322021.82</v>
      </c>
      <c r="F76" s="10">
        <f>F62+F66+F71+F72</f>
        <v>202490.06</v>
      </c>
    </row>
    <row r="77" spans="1:6" ht="15" x14ac:dyDescent="0.25">
      <c r="A77" s="39"/>
      <c r="B77" s="32"/>
      <c r="C77" s="3"/>
      <c r="D77" s="18"/>
      <c r="E77" s="61"/>
      <c r="F77" s="14"/>
    </row>
    <row r="78" spans="1:6" ht="15" x14ac:dyDescent="0.25">
      <c r="A78" s="39" t="s">
        <v>32</v>
      </c>
      <c r="B78" s="32"/>
      <c r="C78" s="3"/>
      <c r="D78" s="55" t="s">
        <v>79</v>
      </c>
      <c r="E78" s="61"/>
      <c r="F78" s="9"/>
    </row>
    <row r="79" spans="1:6" ht="15" x14ac:dyDescent="0.25">
      <c r="A79" s="39"/>
      <c r="B79" s="32">
        <v>1</v>
      </c>
      <c r="C79" s="3"/>
      <c r="D79" s="16" t="s">
        <v>80</v>
      </c>
      <c r="E79" s="62">
        <v>0</v>
      </c>
      <c r="F79" s="49">
        <v>0</v>
      </c>
    </row>
    <row r="80" spans="1:6" ht="15" x14ac:dyDescent="0.25">
      <c r="A80" s="39"/>
      <c r="B80" s="32">
        <v>2</v>
      </c>
      <c r="C80" s="3"/>
      <c r="D80" s="16" t="s">
        <v>60</v>
      </c>
      <c r="E80" s="62">
        <v>0</v>
      </c>
      <c r="F80" s="51">
        <v>0</v>
      </c>
    </row>
    <row r="81" spans="1:6" ht="15" x14ac:dyDescent="0.25">
      <c r="A81" s="39"/>
      <c r="B81" s="32"/>
      <c r="C81" s="3"/>
      <c r="D81" s="18" t="s">
        <v>81</v>
      </c>
      <c r="E81" s="65">
        <f>E79+E80</f>
        <v>0</v>
      </c>
      <c r="F81" s="10">
        <f>F79+F80</f>
        <v>0</v>
      </c>
    </row>
    <row r="82" spans="1:6" ht="15" x14ac:dyDescent="0.25">
      <c r="A82" s="39"/>
      <c r="B82" s="32"/>
      <c r="C82" s="3"/>
      <c r="D82" s="18"/>
      <c r="E82" s="61"/>
      <c r="F82" s="14"/>
    </row>
    <row r="83" spans="1:6" ht="15" customHeight="1" x14ac:dyDescent="0.25">
      <c r="A83" s="39" t="s">
        <v>51</v>
      </c>
      <c r="B83" s="32"/>
      <c r="C83" s="3"/>
      <c r="D83" s="15" t="s">
        <v>82</v>
      </c>
      <c r="E83" s="61"/>
      <c r="F83" s="9"/>
    </row>
    <row r="84" spans="1:6" ht="15" customHeight="1" x14ac:dyDescent="0.25">
      <c r="A84" s="39"/>
      <c r="B84" s="32">
        <v>1</v>
      </c>
      <c r="C84" s="3"/>
      <c r="D84" s="16" t="s">
        <v>83</v>
      </c>
      <c r="E84" s="61">
        <f>SUM(E85:E86)</f>
        <v>114505.78</v>
      </c>
      <c r="F84" s="9">
        <f>SUM(F85:F86)</f>
        <v>366623.46</v>
      </c>
    </row>
    <row r="85" spans="1:6" ht="15" customHeight="1" x14ac:dyDescent="0.25">
      <c r="A85" s="39"/>
      <c r="B85" s="32"/>
      <c r="C85" s="3" t="s">
        <v>1</v>
      </c>
      <c r="D85" s="19" t="s">
        <v>84</v>
      </c>
      <c r="E85" s="62">
        <v>114505.78</v>
      </c>
      <c r="F85" s="49">
        <v>366623.46</v>
      </c>
    </row>
    <row r="86" spans="1:6" ht="15" customHeight="1" x14ac:dyDescent="0.25">
      <c r="A86" s="39"/>
      <c r="B86" s="32"/>
      <c r="C86" s="3" t="s">
        <v>2</v>
      </c>
      <c r="D86" s="19" t="s">
        <v>85</v>
      </c>
      <c r="E86" s="62">
        <v>0</v>
      </c>
      <c r="F86" s="49">
        <v>0</v>
      </c>
    </row>
    <row r="87" spans="1:6" ht="15" x14ac:dyDescent="0.25">
      <c r="A87" s="39"/>
      <c r="B87" s="32">
        <v>2</v>
      </c>
      <c r="C87" s="3"/>
      <c r="D87" s="16" t="s">
        <v>86</v>
      </c>
      <c r="E87" s="62">
        <v>0</v>
      </c>
      <c r="F87" s="49">
        <v>0</v>
      </c>
    </row>
    <row r="88" spans="1:6" ht="15" x14ac:dyDescent="0.25">
      <c r="A88" s="39"/>
      <c r="B88" s="32">
        <v>3</v>
      </c>
      <c r="C88" s="3"/>
      <c r="D88" s="17" t="s">
        <v>87</v>
      </c>
      <c r="E88" s="62">
        <v>0</v>
      </c>
      <c r="F88" s="49">
        <v>0</v>
      </c>
    </row>
    <row r="89" spans="1:6" ht="15" x14ac:dyDescent="0.25">
      <c r="A89" s="39"/>
      <c r="B89" s="32">
        <v>4</v>
      </c>
      <c r="C89" s="3"/>
      <c r="D89" s="20" t="s">
        <v>88</v>
      </c>
      <c r="E89" s="62"/>
      <c r="F89" s="51"/>
    </row>
    <row r="90" spans="1:6" ht="15" x14ac:dyDescent="0.25">
      <c r="A90" s="39"/>
      <c r="B90" s="32"/>
      <c r="C90" s="3"/>
      <c r="D90" s="18" t="s">
        <v>89</v>
      </c>
      <c r="E90" s="66">
        <f>E84+E87+E88+E89</f>
        <v>114505.78</v>
      </c>
      <c r="F90" s="10">
        <f>F84+F87+F88+F89</f>
        <v>366623.46</v>
      </c>
    </row>
    <row r="91" spans="1:6" ht="15.75" customHeight="1" x14ac:dyDescent="0.25">
      <c r="A91" s="39"/>
      <c r="B91" s="32"/>
      <c r="C91" s="3"/>
      <c r="D91" s="18" t="s">
        <v>90</v>
      </c>
      <c r="E91" s="66">
        <f>E60+E76+E81+E90</f>
        <v>436527.6</v>
      </c>
      <c r="F91" s="10">
        <f>F60+F76+F81+F90</f>
        <v>569113.52</v>
      </c>
    </row>
    <row r="92" spans="1:6" ht="15" x14ac:dyDescent="0.25">
      <c r="A92" s="39"/>
      <c r="B92" s="32"/>
      <c r="C92" s="3"/>
      <c r="D92" s="16"/>
      <c r="E92" s="61"/>
      <c r="F92" s="14"/>
    </row>
    <row r="93" spans="1:6" ht="15" x14ac:dyDescent="0.25">
      <c r="A93" s="39"/>
      <c r="B93" s="32"/>
      <c r="C93" s="3"/>
      <c r="D93" s="45" t="s">
        <v>91</v>
      </c>
      <c r="E93" s="61"/>
      <c r="F93" s="9"/>
    </row>
    <row r="94" spans="1:6" ht="15" x14ac:dyDescent="0.25">
      <c r="A94" s="39" t="s">
        <v>4</v>
      </c>
      <c r="B94" s="32">
        <v>1</v>
      </c>
      <c r="C94" s="3"/>
      <c r="D94" s="16" t="s">
        <v>92</v>
      </c>
      <c r="E94" s="62">
        <v>0</v>
      </c>
      <c r="F94" s="49">
        <v>0</v>
      </c>
    </row>
    <row r="95" spans="1:6" ht="15" x14ac:dyDescent="0.25">
      <c r="A95" s="39" t="s">
        <v>4</v>
      </c>
      <c r="B95" s="32">
        <v>2</v>
      </c>
      <c r="C95" s="3"/>
      <c r="D95" s="16" t="s">
        <v>93</v>
      </c>
      <c r="E95" s="62">
        <v>0</v>
      </c>
      <c r="F95" s="51">
        <v>0</v>
      </c>
    </row>
    <row r="96" spans="1:6" ht="15" x14ac:dyDescent="0.25">
      <c r="A96" s="39"/>
      <c r="B96" s="32"/>
      <c r="C96" s="3"/>
      <c r="D96" s="18" t="s">
        <v>94</v>
      </c>
      <c r="E96" s="66">
        <f>E94+E95</f>
        <v>0</v>
      </c>
      <c r="F96" s="10">
        <f>F94+F95</f>
        <v>0</v>
      </c>
    </row>
    <row r="97" spans="1:6" ht="15" x14ac:dyDescent="0.25">
      <c r="A97" s="39"/>
      <c r="B97" s="32"/>
      <c r="C97" s="3"/>
      <c r="D97" s="18"/>
      <c r="E97" s="63"/>
      <c r="F97" s="64"/>
    </row>
    <row r="98" spans="1:6" ht="15" x14ac:dyDescent="0.25">
      <c r="A98" s="35"/>
      <c r="B98" s="6"/>
      <c r="C98" s="7"/>
      <c r="D98" s="67" t="s">
        <v>95</v>
      </c>
      <c r="E98" s="66">
        <f>E9+E56+E91+E96</f>
        <v>2791948.61</v>
      </c>
      <c r="F98" s="10">
        <f>F9+F56+F91+F96</f>
        <v>2810332.46</v>
      </c>
    </row>
    <row r="99" spans="1:6" ht="15" x14ac:dyDescent="0.25">
      <c r="A99" s="8"/>
      <c r="B99" s="2"/>
      <c r="C99" s="2"/>
      <c r="D99" s="32"/>
      <c r="E99" s="32"/>
      <c r="F99" s="32"/>
    </row>
    <row r="100" spans="1:6" ht="15" x14ac:dyDescent="0.25">
      <c r="A100" s="8"/>
      <c r="B100" s="2"/>
      <c r="C100" s="2"/>
      <c r="D100" s="32"/>
      <c r="E100" s="32"/>
      <c r="F100" s="32"/>
    </row>
    <row r="101" spans="1:6" ht="15" x14ac:dyDescent="0.25">
      <c r="A101" s="8"/>
      <c r="B101" s="2"/>
      <c r="C101" s="2"/>
      <c r="D101" s="2"/>
      <c r="E101" s="2"/>
      <c r="F101" s="2"/>
    </row>
    <row r="102" spans="1:6" ht="15" x14ac:dyDescent="0.25">
      <c r="A102" s="8"/>
      <c r="B102" s="2"/>
      <c r="C102" s="2"/>
      <c r="D102" s="2"/>
      <c r="E102" s="2"/>
      <c r="F102" s="2"/>
    </row>
    <row r="103" spans="1:6" ht="15" x14ac:dyDescent="0.25">
      <c r="A103" s="8"/>
      <c r="B103" s="2"/>
      <c r="C103" s="2"/>
    </row>
    <row r="104" spans="1:6" ht="15" x14ac:dyDescent="0.25">
      <c r="A104" s="8"/>
      <c r="B104" s="2"/>
      <c r="C104" s="2"/>
    </row>
  </sheetData>
  <sheetProtection sheet="1" objects="1" scenarios="1"/>
  <mergeCells count="4">
    <mergeCell ref="D5:D6"/>
    <mergeCell ref="E5:E6"/>
    <mergeCell ref="F5:F6"/>
    <mergeCell ref="A3:F3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G70"/>
  <sheetViews>
    <sheetView showZeros="0" zoomScale="70" zoomScaleNormal="70" workbookViewId="0">
      <pane xSplit="4" ySplit="1" topLeftCell="E2" activePane="bottomRight" state="frozen"/>
      <selection activeCell="S12" sqref="S12"/>
      <selection pane="topRight" activeCell="S12" sqref="S12"/>
      <selection pane="bottomLeft" activeCell="S12" sqref="S12"/>
      <selection pane="bottomRight" activeCell="F5" sqref="F5:F6"/>
    </sheetView>
  </sheetViews>
  <sheetFormatPr defaultRowHeight="12.75" x14ac:dyDescent="0.2"/>
  <cols>
    <col min="1" max="1" width="3.28515625" style="4" customWidth="1"/>
    <col min="2" max="2" width="4.7109375" style="33" customWidth="1"/>
    <col min="3" max="3" width="2.5703125" style="4" bestFit="1" customWidth="1"/>
    <col min="4" max="4" width="60" style="4" customWidth="1"/>
    <col min="5" max="6" width="20.7109375" style="4" customWidth="1"/>
    <col min="7" max="16384" width="9.140625" style="4"/>
  </cols>
  <sheetData>
    <row r="1" spans="1:7" s="1" customFormat="1" ht="42.75" customHeight="1" x14ac:dyDescent="0.2">
      <c r="A1" s="22" t="s">
        <v>152</v>
      </c>
      <c r="B1" s="23"/>
      <c r="C1" s="23"/>
      <c r="D1" s="23"/>
      <c r="E1" s="23"/>
      <c r="F1" s="24"/>
    </row>
    <row r="2" spans="1:7" ht="5.0999999999999996" customHeight="1" x14ac:dyDescent="0.2">
      <c r="A2" s="5"/>
      <c r="G2" s="30"/>
    </row>
    <row r="3" spans="1:7" ht="21" customHeight="1" x14ac:dyDescent="0.35">
      <c r="A3" s="87" t="s">
        <v>96</v>
      </c>
      <c r="B3" s="87"/>
      <c r="C3" s="87"/>
      <c r="D3" s="87"/>
      <c r="E3" s="87"/>
      <c r="F3" s="87"/>
    </row>
    <row r="4" spans="1:7" ht="5.0999999999999996" customHeight="1" x14ac:dyDescent="0.2">
      <c r="A4" s="5"/>
    </row>
    <row r="5" spans="1:7" ht="15.75" customHeight="1" x14ac:dyDescent="0.25">
      <c r="A5" s="25"/>
      <c r="B5" s="68"/>
      <c r="C5" s="12"/>
      <c r="D5" s="88" t="s">
        <v>97</v>
      </c>
      <c r="E5" s="85">
        <v>43830</v>
      </c>
      <c r="F5" s="85">
        <v>43465</v>
      </c>
    </row>
    <row r="6" spans="1:7" ht="15" x14ac:dyDescent="0.25">
      <c r="A6" s="26"/>
      <c r="B6" s="69"/>
      <c r="C6" s="6"/>
      <c r="D6" s="89"/>
      <c r="E6" s="86"/>
      <c r="F6" s="86"/>
    </row>
    <row r="7" spans="1:7" ht="15" x14ac:dyDescent="0.25">
      <c r="A7" s="25"/>
      <c r="B7" s="68"/>
      <c r="C7" s="13"/>
      <c r="D7" s="70" t="s">
        <v>98</v>
      </c>
      <c r="E7" s="71"/>
      <c r="F7" s="71"/>
    </row>
    <row r="8" spans="1:7" ht="15" x14ac:dyDescent="0.25">
      <c r="A8" s="27" t="s">
        <v>0</v>
      </c>
      <c r="B8" s="72"/>
      <c r="C8" s="3"/>
      <c r="D8" s="32" t="s">
        <v>99</v>
      </c>
      <c r="E8" s="49">
        <v>-148932.73000000001</v>
      </c>
      <c r="F8" s="49">
        <v>26324.31</v>
      </c>
    </row>
    <row r="9" spans="1:7" ht="15" x14ac:dyDescent="0.25">
      <c r="A9" s="27" t="s">
        <v>22</v>
      </c>
      <c r="B9" s="72"/>
      <c r="C9" s="3"/>
      <c r="D9" s="32" t="s">
        <v>100</v>
      </c>
      <c r="E9" s="49">
        <f>SUM(E10:E14)</f>
        <v>1460871.63</v>
      </c>
      <c r="F9" s="49">
        <f>SUM(F10:F14)</f>
        <v>1321297.04</v>
      </c>
    </row>
    <row r="10" spans="1:7" ht="15" x14ac:dyDescent="0.25">
      <c r="A10" s="27"/>
      <c r="B10" s="72" t="s">
        <v>1</v>
      </c>
      <c r="C10" s="3"/>
      <c r="D10" s="73" t="s">
        <v>101</v>
      </c>
      <c r="E10" s="49">
        <v>0</v>
      </c>
      <c r="F10" s="49">
        <v>0</v>
      </c>
    </row>
    <row r="11" spans="1:7" ht="15" x14ac:dyDescent="0.25">
      <c r="A11" s="27"/>
      <c r="B11" s="72" t="s">
        <v>2</v>
      </c>
      <c r="C11" s="3"/>
      <c r="D11" s="73" t="s">
        <v>102</v>
      </c>
      <c r="E11" s="49">
        <v>0</v>
      </c>
      <c r="F11" s="49">
        <v>0</v>
      </c>
    </row>
    <row r="12" spans="1:7" ht="15" x14ac:dyDescent="0.25">
      <c r="A12" s="27"/>
      <c r="B12" s="72" t="s">
        <v>3</v>
      </c>
      <c r="C12" s="3"/>
      <c r="D12" s="73" t="s">
        <v>103</v>
      </c>
      <c r="E12" s="49">
        <v>718.71</v>
      </c>
      <c r="F12" s="49">
        <v>0</v>
      </c>
    </row>
    <row r="13" spans="1:7" ht="30" x14ac:dyDescent="0.25">
      <c r="A13" s="27"/>
      <c r="B13" s="72" t="s">
        <v>5</v>
      </c>
      <c r="C13" s="3"/>
      <c r="D13" s="74" t="s">
        <v>150</v>
      </c>
      <c r="E13" s="82">
        <v>1460152.92</v>
      </c>
      <c r="F13" s="82">
        <v>1321297.04</v>
      </c>
    </row>
    <row r="14" spans="1:7" ht="15" x14ac:dyDescent="0.25">
      <c r="A14" s="27"/>
      <c r="B14" s="72" t="s">
        <v>7</v>
      </c>
      <c r="C14" s="3"/>
      <c r="D14" s="73" t="s">
        <v>151</v>
      </c>
      <c r="E14" s="49">
        <v>0</v>
      </c>
      <c r="F14" s="49">
        <v>0</v>
      </c>
    </row>
    <row r="15" spans="1:7" ht="15" x14ac:dyDescent="0.25">
      <c r="A15" s="27" t="s">
        <v>32</v>
      </c>
      <c r="B15" s="72"/>
      <c r="C15" s="3"/>
      <c r="D15" s="32" t="s">
        <v>104</v>
      </c>
      <c r="E15" s="49">
        <v>0</v>
      </c>
      <c r="F15" s="49">
        <v>-54663.09</v>
      </c>
    </row>
    <row r="16" spans="1:7" ht="6.75" hidden="1" customHeight="1" thickBot="1" x14ac:dyDescent="0.3">
      <c r="A16" s="27"/>
      <c r="B16" s="72"/>
      <c r="C16" s="3"/>
      <c r="D16" s="70"/>
      <c r="E16" s="29"/>
      <c r="F16" s="29"/>
    </row>
    <row r="17" spans="1:6" ht="15" x14ac:dyDescent="0.25">
      <c r="A17" s="27"/>
      <c r="B17" s="72"/>
      <c r="C17" s="3"/>
      <c r="D17" s="75" t="s">
        <v>105</v>
      </c>
      <c r="E17" s="76">
        <f>E8+E9+E15</f>
        <v>1311938.8999999999</v>
      </c>
      <c r="F17" s="76">
        <f>F8+F9+F15</f>
        <v>1292958.26</v>
      </c>
    </row>
    <row r="18" spans="1:6" ht="6.75" customHeight="1" x14ac:dyDescent="0.25">
      <c r="A18" s="27"/>
      <c r="B18" s="72"/>
      <c r="C18" s="3"/>
      <c r="D18" s="32"/>
      <c r="E18" s="14"/>
      <c r="F18" s="14"/>
    </row>
    <row r="19" spans="1:6" ht="15" x14ac:dyDescent="0.25">
      <c r="A19" s="27"/>
      <c r="B19" s="72"/>
      <c r="C19" s="3"/>
      <c r="D19" s="70" t="s">
        <v>106</v>
      </c>
      <c r="E19" s="9"/>
      <c r="F19" s="9"/>
    </row>
    <row r="20" spans="1:6" ht="15" x14ac:dyDescent="0.25">
      <c r="A20" s="27"/>
      <c r="B20" s="72">
        <v>1</v>
      </c>
      <c r="C20" s="3"/>
      <c r="D20" s="32" t="s">
        <v>107</v>
      </c>
      <c r="E20" s="49">
        <v>0</v>
      </c>
      <c r="F20" s="49">
        <v>0</v>
      </c>
    </row>
    <row r="21" spans="1:6" ht="15" x14ac:dyDescent="0.25">
      <c r="A21" s="27"/>
      <c r="B21" s="72">
        <v>2</v>
      </c>
      <c r="C21" s="3"/>
      <c r="D21" s="32" t="s">
        <v>108</v>
      </c>
      <c r="E21" s="49">
        <v>0</v>
      </c>
      <c r="F21" s="49">
        <v>0</v>
      </c>
    </row>
    <row r="22" spans="1:6" ht="15" x14ac:dyDescent="0.25">
      <c r="A22" s="27"/>
      <c r="B22" s="72">
        <v>3</v>
      </c>
      <c r="C22" s="3"/>
      <c r="D22" s="32" t="s">
        <v>109</v>
      </c>
      <c r="E22" s="49">
        <v>0</v>
      </c>
      <c r="F22" s="49">
        <v>0</v>
      </c>
    </row>
    <row r="23" spans="1:6" ht="6.75" hidden="1" customHeight="1" thickBot="1" x14ac:dyDescent="0.3">
      <c r="A23" s="27"/>
      <c r="B23" s="72"/>
      <c r="C23" s="3"/>
      <c r="D23" s="70"/>
      <c r="E23" s="29"/>
      <c r="F23" s="29"/>
    </row>
    <row r="24" spans="1:6" ht="15" x14ac:dyDescent="0.25">
      <c r="A24" s="27"/>
      <c r="B24" s="72"/>
      <c r="C24" s="3"/>
      <c r="D24" s="75" t="s">
        <v>110</v>
      </c>
      <c r="E24" s="76">
        <v>0</v>
      </c>
      <c r="F24" s="76">
        <v>0</v>
      </c>
    </row>
    <row r="25" spans="1:6" ht="6.75" customHeight="1" x14ac:dyDescent="0.25">
      <c r="A25" s="27"/>
      <c r="B25" s="72"/>
      <c r="C25" s="3"/>
      <c r="D25" s="75"/>
      <c r="E25" s="14"/>
      <c r="F25" s="14"/>
    </row>
    <row r="26" spans="1:6" ht="15" x14ac:dyDescent="0.25">
      <c r="A26" s="27"/>
      <c r="B26" s="72"/>
      <c r="C26" s="3"/>
      <c r="D26" s="77" t="s">
        <v>111</v>
      </c>
      <c r="E26" s="51">
        <v>0</v>
      </c>
      <c r="F26" s="51"/>
    </row>
    <row r="27" spans="1:6" ht="15" x14ac:dyDescent="0.25">
      <c r="A27" s="27"/>
      <c r="B27" s="72"/>
      <c r="C27" s="3"/>
      <c r="D27" s="75" t="s">
        <v>112</v>
      </c>
      <c r="E27" s="76">
        <f>E26</f>
        <v>0</v>
      </c>
      <c r="F27" s="76">
        <f>F26</f>
        <v>0</v>
      </c>
    </row>
    <row r="28" spans="1:6" ht="6.75" customHeight="1" x14ac:dyDescent="0.25">
      <c r="A28" s="27"/>
      <c r="B28" s="72"/>
      <c r="C28" s="3"/>
      <c r="D28" s="75"/>
      <c r="E28" s="14"/>
      <c r="F28" s="14"/>
    </row>
    <row r="29" spans="1:6" ht="15" x14ac:dyDescent="0.25">
      <c r="A29" s="27"/>
      <c r="B29" s="72"/>
      <c r="C29" s="3"/>
      <c r="D29" s="70" t="s">
        <v>149</v>
      </c>
      <c r="E29" s="9"/>
      <c r="F29" s="9"/>
    </row>
    <row r="30" spans="1:6" ht="15" x14ac:dyDescent="0.25">
      <c r="A30" s="27"/>
      <c r="B30" s="72">
        <v>1</v>
      </c>
      <c r="C30" s="3"/>
      <c r="D30" s="32" t="s">
        <v>113</v>
      </c>
      <c r="E30" s="49">
        <f>SUM(E31:E34)</f>
        <v>859467.94</v>
      </c>
      <c r="F30" s="49">
        <f>SUM(F31:F34)</f>
        <v>899662.59</v>
      </c>
    </row>
    <row r="31" spans="1:6" ht="15" x14ac:dyDescent="0.25">
      <c r="A31" s="27"/>
      <c r="B31" s="72"/>
      <c r="C31" s="3" t="s">
        <v>114</v>
      </c>
      <c r="D31" s="73" t="s">
        <v>115</v>
      </c>
      <c r="E31" s="49">
        <v>0</v>
      </c>
      <c r="F31" s="49">
        <v>0</v>
      </c>
    </row>
    <row r="32" spans="1:6" ht="15" x14ac:dyDescent="0.25">
      <c r="A32" s="27"/>
      <c r="B32" s="72"/>
      <c r="C32" s="3" t="s">
        <v>2</v>
      </c>
      <c r="D32" s="73" t="s">
        <v>116</v>
      </c>
      <c r="E32" s="49">
        <v>52668.85</v>
      </c>
      <c r="F32" s="49">
        <v>0</v>
      </c>
    </row>
    <row r="33" spans="1:6" ht="15" x14ac:dyDescent="0.25">
      <c r="A33" s="27"/>
      <c r="B33" s="72"/>
      <c r="C33" s="3" t="s">
        <v>3</v>
      </c>
      <c r="D33" s="73" t="s">
        <v>117</v>
      </c>
      <c r="E33" s="49">
        <v>0</v>
      </c>
      <c r="F33" s="49">
        <v>0</v>
      </c>
    </row>
    <row r="34" spans="1:6" ht="15" x14ac:dyDescent="0.25">
      <c r="A34" s="27"/>
      <c r="B34" s="78"/>
      <c r="C34" s="3" t="s">
        <v>5</v>
      </c>
      <c r="D34" s="73" t="s">
        <v>118</v>
      </c>
      <c r="E34" s="49">
        <v>806799.09</v>
      </c>
      <c r="F34" s="49">
        <v>899662.59</v>
      </c>
    </row>
    <row r="35" spans="1:6" ht="15" x14ac:dyDescent="0.25">
      <c r="A35" s="27"/>
      <c r="B35" s="72">
        <v>2</v>
      </c>
      <c r="C35" s="3"/>
      <c r="D35" s="32" t="s">
        <v>119</v>
      </c>
      <c r="E35" s="49">
        <v>188449.12</v>
      </c>
      <c r="F35" s="49">
        <v>284594.52</v>
      </c>
    </row>
    <row r="36" spans="1:6" ht="15" x14ac:dyDescent="0.25">
      <c r="A36" s="27"/>
      <c r="B36" s="72">
        <v>3</v>
      </c>
      <c r="C36" s="3"/>
      <c r="D36" s="32" t="s">
        <v>120</v>
      </c>
      <c r="E36" s="49">
        <v>0</v>
      </c>
      <c r="F36" s="49">
        <v>0</v>
      </c>
    </row>
    <row r="37" spans="1:6" ht="15" x14ac:dyDescent="0.25">
      <c r="A37" s="27"/>
      <c r="B37" s="72">
        <v>4</v>
      </c>
      <c r="C37" s="79"/>
      <c r="D37" s="53" t="s">
        <v>121</v>
      </c>
      <c r="E37" s="49">
        <f>SUM(E38:E42)</f>
        <v>132097.43</v>
      </c>
      <c r="F37" s="49">
        <f>SUM(F38:F42)</f>
        <v>139967.35</v>
      </c>
    </row>
    <row r="38" spans="1:6" ht="15" x14ac:dyDescent="0.25">
      <c r="A38" s="27"/>
      <c r="B38" s="78"/>
      <c r="C38" s="3" t="s">
        <v>1</v>
      </c>
      <c r="D38" s="74" t="s">
        <v>122</v>
      </c>
      <c r="E38" s="49"/>
      <c r="F38" s="49"/>
    </row>
    <row r="39" spans="1:6" ht="15" x14ac:dyDescent="0.25">
      <c r="A39" s="27"/>
      <c r="B39" s="78"/>
      <c r="C39" s="3" t="s">
        <v>2</v>
      </c>
      <c r="D39" s="74" t="s">
        <v>57</v>
      </c>
      <c r="E39" s="49">
        <v>126389.35</v>
      </c>
      <c r="F39" s="49">
        <v>115222.52</v>
      </c>
    </row>
    <row r="40" spans="1:6" ht="15" x14ac:dyDescent="0.25">
      <c r="A40" s="27"/>
      <c r="B40" s="72"/>
      <c r="C40" s="3" t="s">
        <v>3</v>
      </c>
      <c r="D40" s="73" t="s">
        <v>53</v>
      </c>
      <c r="E40" s="49">
        <v>0</v>
      </c>
      <c r="F40" s="49">
        <v>0</v>
      </c>
    </row>
    <row r="41" spans="1:6" ht="15" x14ac:dyDescent="0.25">
      <c r="A41" s="27"/>
      <c r="B41" s="72"/>
      <c r="C41" s="3" t="s">
        <v>5</v>
      </c>
      <c r="D41" s="73" t="s">
        <v>54</v>
      </c>
      <c r="E41" s="49">
        <v>247.48</v>
      </c>
      <c r="F41" s="49">
        <v>182.64</v>
      </c>
    </row>
    <row r="42" spans="1:6" ht="15" x14ac:dyDescent="0.25">
      <c r="A42" s="27"/>
      <c r="B42" s="72"/>
      <c r="C42" s="3" t="s">
        <v>7</v>
      </c>
      <c r="D42" s="73" t="s">
        <v>55</v>
      </c>
      <c r="E42" s="49">
        <v>5460.6</v>
      </c>
      <c r="F42" s="49">
        <v>24562.19</v>
      </c>
    </row>
    <row r="43" spans="1:6" ht="15" x14ac:dyDescent="0.25">
      <c r="A43" s="27"/>
      <c r="B43" s="72">
        <v>5</v>
      </c>
      <c r="C43" s="3"/>
      <c r="D43" s="32" t="s">
        <v>123</v>
      </c>
      <c r="E43" s="49">
        <f>SUM(E44:E47)</f>
        <v>52164.56</v>
      </c>
      <c r="F43" s="49">
        <f>SUM(F44:F47)</f>
        <v>81614.61</v>
      </c>
    </row>
    <row r="44" spans="1:6" ht="15" x14ac:dyDescent="0.25">
      <c r="A44" s="27"/>
      <c r="B44" s="72"/>
      <c r="C44" s="3" t="s">
        <v>1</v>
      </c>
      <c r="D44" s="73" t="s">
        <v>124</v>
      </c>
      <c r="E44" s="49">
        <v>2969.52</v>
      </c>
      <c r="F44" s="49">
        <v>5721.98</v>
      </c>
    </row>
    <row r="45" spans="1:6" ht="15" x14ac:dyDescent="0.25">
      <c r="A45" s="27"/>
      <c r="B45" s="72"/>
      <c r="C45" s="3" t="s">
        <v>2</v>
      </c>
      <c r="D45" s="73" t="s">
        <v>125</v>
      </c>
      <c r="E45" s="49">
        <v>711.68</v>
      </c>
      <c r="F45" s="49">
        <v>0</v>
      </c>
    </row>
    <row r="46" spans="1:6" ht="15" x14ac:dyDescent="0.25">
      <c r="A46" s="27"/>
      <c r="B46" s="72"/>
      <c r="C46" s="3" t="s">
        <v>3</v>
      </c>
      <c r="D46" s="73" t="s">
        <v>76</v>
      </c>
      <c r="E46" s="49"/>
      <c r="F46" s="49"/>
    </row>
    <row r="47" spans="1:6" ht="15" x14ac:dyDescent="0.25">
      <c r="A47" s="27"/>
      <c r="B47" s="72"/>
      <c r="C47" s="3" t="s">
        <v>5</v>
      </c>
      <c r="D47" s="73" t="s">
        <v>77</v>
      </c>
      <c r="E47" s="51">
        <v>48483.360000000001</v>
      </c>
      <c r="F47" s="51">
        <v>75892.63</v>
      </c>
    </row>
    <row r="48" spans="1:6" ht="15" x14ac:dyDescent="0.25">
      <c r="A48" s="26"/>
      <c r="B48" s="69"/>
      <c r="C48" s="7"/>
      <c r="D48" s="75" t="s">
        <v>126</v>
      </c>
      <c r="E48" s="76">
        <f>E30+E35+E36+E37+E43</f>
        <v>1232179.05</v>
      </c>
      <c r="F48" s="76">
        <f>F30+F35+F36+F37+F43</f>
        <v>1405839.07</v>
      </c>
    </row>
    <row r="49" spans="1:6" ht="5.0999999999999996" customHeight="1" x14ac:dyDescent="0.25">
      <c r="A49" s="25"/>
      <c r="B49" s="68"/>
      <c r="C49" s="13"/>
      <c r="D49" s="28"/>
      <c r="E49" s="46"/>
      <c r="F49" s="14"/>
    </row>
    <row r="50" spans="1:6" ht="15" x14ac:dyDescent="0.25">
      <c r="A50" s="27"/>
      <c r="B50" s="72"/>
      <c r="C50" s="3"/>
      <c r="D50" s="45" t="s">
        <v>127</v>
      </c>
      <c r="E50" s="47"/>
      <c r="F50" s="9"/>
    </row>
    <row r="51" spans="1:6" ht="15" x14ac:dyDescent="0.25">
      <c r="A51" s="27" t="s">
        <v>0</v>
      </c>
      <c r="B51" s="72"/>
      <c r="C51" s="3"/>
      <c r="D51" s="16" t="s">
        <v>128</v>
      </c>
      <c r="E51" s="48">
        <v>0</v>
      </c>
      <c r="F51" s="49">
        <v>0</v>
      </c>
    </row>
    <row r="52" spans="1:6" ht="15" x14ac:dyDescent="0.25">
      <c r="A52" s="27" t="s">
        <v>22</v>
      </c>
      <c r="B52" s="72"/>
      <c r="C52" s="3"/>
      <c r="D52" s="16" t="s">
        <v>129</v>
      </c>
      <c r="E52" s="48">
        <f>E53+E56+E57</f>
        <v>247830.66</v>
      </c>
      <c r="F52" s="49">
        <f>F53+F56+F57</f>
        <v>111535.13</v>
      </c>
    </row>
    <row r="53" spans="1:6" ht="15" x14ac:dyDescent="0.25">
      <c r="A53" s="27"/>
      <c r="B53" s="72">
        <v>1</v>
      </c>
      <c r="C53" s="3"/>
      <c r="D53" s="16" t="s">
        <v>144</v>
      </c>
      <c r="E53" s="48">
        <f>SUM(E54:E55)</f>
        <v>247830.66</v>
      </c>
      <c r="F53" s="49">
        <f>SUM(F54:F55)</f>
        <v>111535.13</v>
      </c>
    </row>
    <row r="54" spans="1:6" ht="15" x14ac:dyDescent="0.25">
      <c r="A54" s="27"/>
      <c r="B54" s="72"/>
      <c r="C54" s="3" t="s">
        <v>1</v>
      </c>
      <c r="D54" s="16" t="s">
        <v>143</v>
      </c>
      <c r="E54" s="48">
        <v>247830.66</v>
      </c>
      <c r="F54" s="49">
        <v>111535.13</v>
      </c>
    </row>
    <row r="55" spans="1:6" ht="15" x14ac:dyDescent="0.25">
      <c r="A55" s="27"/>
      <c r="B55" s="72"/>
      <c r="C55" s="3" t="s">
        <v>2</v>
      </c>
      <c r="D55" s="16" t="s">
        <v>6</v>
      </c>
      <c r="E55" s="48">
        <v>0</v>
      </c>
      <c r="F55" s="49">
        <v>0</v>
      </c>
    </row>
    <row r="56" spans="1:6" ht="15" x14ac:dyDescent="0.25">
      <c r="A56" s="27"/>
      <c r="B56" s="72">
        <v>2</v>
      </c>
      <c r="C56" s="3"/>
      <c r="D56" s="16" t="s">
        <v>130</v>
      </c>
      <c r="E56" s="48">
        <v>0</v>
      </c>
      <c r="F56" s="49">
        <v>0</v>
      </c>
    </row>
    <row r="57" spans="1:6" ht="15" x14ac:dyDescent="0.25">
      <c r="A57" s="27"/>
      <c r="B57" s="72">
        <v>3</v>
      </c>
      <c r="C57" s="3"/>
      <c r="D57" s="16" t="s">
        <v>131</v>
      </c>
      <c r="E57" s="50">
        <v>0</v>
      </c>
      <c r="F57" s="51">
        <v>0</v>
      </c>
    </row>
    <row r="58" spans="1:6" ht="15" x14ac:dyDescent="0.25">
      <c r="A58" s="27"/>
      <c r="B58" s="72"/>
      <c r="C58" s="3"/>
      <c r="D58" s="18" t="s">
        <v>132</v>
      </c>
      <c r="E58" s="76">
        <f>E51+E52</f>
        <v>247830.66</v>
      </c>
      <c r="F58" s="76">
        <f>F51+F52</f>
        <v>111535.13</v>
      </c>
    </row>
    <row r="59" spans="1:6" ht="0.75" customHeight="1" x14ac:dyDescent="0.25">
      <c r="A59" s="27"/>
      <c r="B59" s="72"/>
      <c r="C59" s="3"/>
      <c r="D59" s="16"/>
      <c r="E59" s="64"/>
      <c r="F59" s="64"/>
    </row>
    <row r="60" spans="1:6" ht="15" x14ac:dyDescent="0.25">
      <c r="A60" s="27"/>
      <c r="B60" s="72"/>
      <c r="C60" s="3"/>
      <c r="D60" s="18" t="s">
        <v>133</v>
      </c>
      <c r="E60" s="76">
        <f>+E58+E48+E27+E24+E17</f>
        <v>2791948.61</v>
      </c>
      <c r="F60" s="76">
        <f>+F58+F48+F27+F24+F17</f>
        <v>2810332.46</v>
      </c>
    </row>
    <row r="61" spans="1:6" ht="2.25" customHeight="1" x14ac:dyDescent="0.25">
      <c r="A61" s="27"/>
      <c r="B61" s="72"/>
      <c r="C61" s="3"/>
      <c r="D61" s="18"/>
      <c r="E61" s="80"/>
      <c r="F61" s="80"/>
    </row>
    <row r="62" spans="1:6" ht="15" x14ac:dyDescent="0.25">
      <c r="A62" s="27"/>
      <c r="B62" s="72"/>
      <c r="C62" s="3"/>
      <c r="D62" s="81" t="s">
        <v>134</v>
      </c>
      <c r="E62" s="9"/>
      <c r="F62" s="9"/>
    </row>
    <row r="63" spans="1:6" ht="15" x14ac:dyDescent="0.25">
      <c r="A63" s="27"/>
      <c r="B63" s="72"/>
      <c r="C63" s="3"/>
      <c r="D63" s="16" t="s">
        <v>136</v>
      </c>
      <c r="E63" s="49">
        <v>0</v>
      </c>
      <c r="F63" s="49">
        <v>0</v>
      </c>
    </row>
    <row r="64" spans="1:6" ht="15" x14ac:dyDescent="0.25">
      <c r="A64" s="27"/>
      <c r="B64" s="72"/>
      <c r="C64" s="3"/>
      <c r="D64" s="16" t="s">
        <v>137</v>
      </c>
      <c r="E64" s="49">
        <v>0</v>
      </c>
      <c r="F64" s="49"/>
    </row>
    <row r="65" spans="1:6" ht="15" x14ac:dyDescent="0.25">
      <c r="A65" s="27"/>
      <c r="B65" s="72"/>
      <c r="C65" s="3"/>
      <c r="D65" s="16" t="s">
        <v>138</v>
      </c>
      <c r="E65" s="49">
        <v>0</v>
      </c>
      <c r="F65" s="49">
        <v>0</v>
      </c>
    </row>
    <row r="66" spans="1:6" ht="15" x14ac:dyDescent="0.25">
      <c r="A66" s="27"/>
      <c r="B66" s="72"/>
      <c r="C66" s="3"/>
      <c r="D66" s="16" t="s">
        <v>139</v>
      </c>
      <c r="E66" s="49">
        <v>0</v>
      </c>
      <c r="F66" s="49"/>
    </row>
    <row r="67" spans="1:6" ht="15" x14ac:dyDescent="0.25">
      <c r="A67" s="27"/>
      <c r="B67" s="72"/>
      <c r="C67" s="3"/>
      <c r="D67" s="16" t="s">
        <v>140</v>
      </c>
      <c r="E67" s="49">
        <v>0</v>
      </c>
      <c r="F67" s="49">
        <v>0</v>
      </c>
    </row>
    <row r="68" spans="1:6" ht="15" x14ac:dyDescent="0.25">
      <c r="A68" s="27"/>
      <c r="B68" s="72"/>
      <c r="C68" s="3"/>
      <c r="D68" s="16" t="s">
        <v>141</v>
      </c>
      <c r="E68" s="49">
        <v>0</v>
      </c>
      <c r="F68" s="49">
        <v>0</v>
      </c>
    </row>
    <row r="69" spans="1:6" ht="15" x14ac:dyDescent="0.25">
      <c r="A69" s="27"/>
      <c r="B69" s="72"/>
      <c r="C69" s="3"/>
      <c r="D69" s="16" t="s">
        <v>142</v>
      </c>
      <c r="E69" s="51">
        <v>0</v>
      </c>
      <c r="F69" s="51">
        <v>0</v>
      </c>
    </row>
    <row r="70" spans="1:6" ht="15" x14ac:dyDescent="0.25">
      <c r="A70" s="26"/>
      <c r="B70" s="69"/>
      <c r="C70" s="7"/>
      <c r="D70" s="67" t="s">
        <v>135</v>
      </c>
      <c r="E70" s="76">
        <f>E63+E64+E65+E66+E67+E68+E69</f>
        <v>0</v>
      </c>
      <c r="F70" s="76">
        <f>F63+F64+F65+F66+F67+F68+F69</f>
        <v>0</v>
      </c>
    </row>
  </sheetData>
  <sheetProtection sheet="1" objects="1" scenarios="1"/>
  <mergeCells count="4">
    <mergeCell ref="A3:F3"/>
    <mergeCell ref="D5:D6"/>
    <mergeCell ref="E5:E6"/>
    <mergeCell ref="F5:F6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SP-Attivo</vt:lpstr>
      <vt:lpstr>SP-Passivo</vt:lpstr>
    </vt:vector>
  </TitlesOfParts>
  <Company>Ministero Economia e Finanze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User</cp:lastModifiedBy>
  <cp:lastPrinted>2018-03-21T17:46:53Z</cp:lastPrinted>
  <dcterms:created xsi:type="dcterms:W3CDTF">2013-05-06T10:20:21Z</dcterms:created>
  <dcterms:modified xsi:type="dcterms:W3CDTF">2020-11-10T09:21:15Z</dcterms:modified>
</cp:coreProperties>
</file>